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5d95d5d3eae8c58d/Documents/2024 Ecuador/"/>
    </mc:Choice>
  </mc:AlternateContent>
  <xr:revisionPtr revIDLastSave="6" documentId="8_{1BDD78A5-C9CF-B842-B2E3-29F94E0CBA93}" xr6:coauthVersionLast="47" xr6:coauthVersionMax="47" xr10:uidLastSave="{7A443364-7490-4B12-BACF-38C834149247}"/>
  <bookViews>
    <workbookView xWindow="-120" yWindow="-120" windowWidth="20730" windowHeight="11040" xr2:uid="{00000000-000D-0000-FFFF-FFFF00000000}"/>
  </bookViews>
  <sheets>
    <sheet name="Sheet1" sheetId="1" r:id="rId1"/>
    <sheet name="Sheet3" sheetId="2" state="hidden" r:id="rId2"/>
    <sheet name="Sheet2" sheetId="3" r:id="rId3"/>
  </sheets>
  <calcPr calcId="191028"/>
  <extLst>
    <ext uri="GoogleSheetsCustomDataVersion1">
      <go:sheetsCustomData xmlns:go="http://customooxmlschemas.google.com/" r:id="rId7" roundtripDataSignature="AMtx7mjo41ZMCkotBHSjW7qJKpk8fkaBxA=="/>
    </ext>
  </extLst>
</workbook>
</file>

<file path=xl/calcChain.xml><?xml version="1.0" encoding="utf-8"?>
<calcChain xmlns="http://schemas.openxmlformats.org/spreadsheetml/2006/main">
  <c r="G7" i="1" l="1"/>
  <c r="B23" i="1"/>
  <c r="L23" i="1"/>
  <c r="L7" i="1"/>
  <c r="B21" i="1"/>
  <c r="L21" i="1"/>
  <c r="L37" i="1"/>
  <c r="M37" i="1"/>
  <c r="L35" i="1"/>
  <c r="M35" i="1"/>
  <c r="G32" i="1"/>
  <c r="M32" i="1"/>
  <c r="G19" i="1"/>
  <c r="L19" i="1"/>
  <c r="G15" i="1"/>
  <c r="L15" i="1"/>
  <c r="G14" i="1"/>
  <c r="L14" i="1"/>
  <c r="L6" i="1"/>
  <c r="B20" i="1" s="1"/>
  <c r="L20" i="1" s="1"/>
  <c r="L5" i="1"/>
  <c r="L4" i="1"/>
  <c r="M10" i="1" l="1"/>
  <c r="B22" i="1"/>
  <c r="L22" i="1" s="1"/>
  <c r="B29" i="1" s="1"/>
  <c r="M29" i="1" s="1"/>
  <c r="M30" i="1" s="1"/>
  <c r="M34" i="1" s="1"/>
  <c r="M36" i="1" s="1"/>
  <c r="M38" i="1" s="1"/>
</calcChain>
</file>

<file path=xl/sharedStrings.xml><?xml version="1.0" encoding="utf-8"?>
<sst xmlns="http://schemas.openxmlformats.org/spreadsheetml/2006/main" count="85" uniqueCount="53">
  <si>
    <t>Individual Expenses:</t>
  </si>
  <si>
    <t>Make appropriate changes.</t>
  </si>
  <si>
    <t>In-country Personal Expenses:</t>
  </si>
  <si>
    <t>Quito Lodging</t>
  </si>
  <si>
    <t>Perfered Hostel:</t>
  </si>
  <si>
    <t>x</t>
  </si>
  <si>
    <t>days</t>
  </si>
  <si>
    <t>*</t>
  </si>
  <si>
    <t>Meals</t>
  </si>
  <si>
    <t>&gt;</t>
  </si>
  <si>
    <t>plus</t>
  </si>
  <si>
    <t>(Quito)</t>
  </si>
  <si>
    <t>Airport Tax (checked bags)</t>
  </si>
  <si>
    <t>Water</t>
  </si>
  <si>
    <t>Total:</t>
  </si>
  <si>
    <t>In-country Group Expenses:</t>
  </si>
  <si>
    <t>Quito lodging (For driver and translators):</t>
  </si>
  <si>
    <t>days)</t>
  </si>
  <si>
    <t>(# translators/Driver)</t>
  </si>
  <si>
    <t>Hotel Casa Maria (in Tababela)</t>
  </si>
  <si>
    <t>Transportation to/from Quito</t>
  </si>
  <si>
    <t>Traslator pay</t>
  </si>
  <si>
    <t>(# translators)</t>
  </si>
  <si>
    <t>Translator lodging</t>
  </si>
  <si>
    <t>(cost for rural lodging)</t>
  </si>
  <si>
    <t>Translator food and water</t>
  </si>
  <si>
    <t>(cost for food)</t>
  </si>
  <si>
    <t xml:space="preserve">Missionary lodging </t>
  </si>
  <si>
    <t>(# missionaries)</t>
  </si>
  <si>
    <t>Missionary food and water</t>
  </si>
  <si>
    <t>/</t>
  </si>
  <si>
    <t>(# team members)</t>
  </si>
  <si>
    <t>Individual in-country expense total:</t>
  </si>
  <si>
    <t xml:space="preserve"> </t>
  </si>
  <si>
    <t>Airline  Tickets:</t>
  </si>
  <si>
    <t>Travel Insurance:</t>
  </si>
  <si>
    <t>(Handling fee/ # persons)</t>
  </si>
  <si>
    <t>Background Check:</t>
  </si>
  <si>
    <t>Total Trip Cost/person</t>
  </si>
  <si>
    <t>Purchase credit:</t>
  </si>
  <si>
    <t>Gift Donated</t>
  </si>
  <si>
    <t>Transportation in Chone</t>
  </si>
  <si>
    <t>Trip Date:</t>
  </si>
  <si>
    <t>Hotel "name":</t>
  </si>
  <si>
    <t>Location Housing</t>
  </si>
  <si>
    <t>$25.00/person   Round to</t>
  </si>
  <si>
    <t>(days in Chone)</t>
  </si>
  <si>
    <t>Missionary vehicle  $25/Vehicle</t>
  </si>
  <si>
    <t>Miscellaneous  (Transport from airport)</t>
  </si>
  <si>
    <t>Trasprotation (Martha &amp; Christina)</t>
  </si>
  <si>
    <t>Materials (Bibles $60/case)</t>
  </si>
  <si>
    <t>Guest meals/ Tips</t>
  </si>
  <si>
    <t>Airport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</si>
</sst>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_);[Red]&quot;($&quot;#,##0\)"/>
    <numFmt numFmtId="165" formatCode="\$#,##0.00_);[Red]&quot;($&quot;#,##0.00\)"/>
  </numFmts>
  <fonts count="11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808080"/>
      <name val="Calibri"/>
    </font>
    <font>
      <b/>
      <sz val="11"/>
      <color rgb="FF999999"/>
      <name val="Calibri"/>
    </font>
    <font>
      <sz val="11"/>
      <color rgb="FF808080"/>
      <name val="Calibri"/>
    </font>
    <font>
      <u/>
      <sz val="11"/>
      <color rgb="FF0000FF"/>
      <name val="Calibri"/>
    </font>
    <font>
      <sz val="10"/>
      <color rgb="FF000000"/>
      <name val="Calibri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2" xfId="0" applyBorder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2" borderId="3" xfId="0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3" fillId="0" borderId="0" xfId="0" applyFont="1"/>
    <xf numFmtId="164" fontId="0" fillId="0" borderId="0" xfId="0" applyNumberFormat="1"/>
    <xf numFmtId="0" fontId="0" fillId="2" borderId="4" xfId="0" applyFill="1" applyBorder="1"/>
    <xf numFmtId="0" fontId="0" fillId="2" borderId="3" xfId="0" applyFill="1" applyBorder="1"/>
    <xf numFmtId="164" fontId="1" fillId="0" borderId="0" xfId="0" applyNumberFormat="1" applyFont="1"/>
    <xf numFmtId="164" fontId="0" fillId="0" borderId="1" xfId="0" applyNumberFormat="1" applyBorder="1"/>
    <xf numFmtId="164" fontId="0" fillId="0" borderId="0" xfId="0" applyNumberFormat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2" xfId="0" applyNumberFormat="1" applyFont="1" applyBorder="1"/>
    <xf numFmtId="0" fontId="4" fillId="0" borderId="0" xfId="0" applyFont="1"/>
    <xf numFmtId="164" fontId="0" fillId="0" borderId="5" xfId="0" applyNumberFormat="1" applyBorder="1"/>
    <xf numFmtId="164" fontId="0" fillId="2" borderId="1" xfId="0" applyNumberFormat="1" applyFill="1" applyBorder="1"/>
    <xf numFmtId="0" fontId="5" fillId="0" borderId="0" xfId="0" applyFont="1"/>
    <xf numFmtId="0" fontId="2" fillId="0" borderId="6" xfId="0" applyFont="1" applyBorder="1"/>
    <xf numFmtId="0" fontId="5" fillId="0" borderId="0" xfId="0" applyFont="1" applyAlignment="1">
      <alignment horizontal="left"/>
    </xf>
    <xf numFmtId="0" fontId="4" fillId="0" borderId="6" xfId="0" applyFont="1" applyBorder="1"/>
    <xf numFmtId="0" fontId="6" fillId="0" borderId="0" xfId="0" applyFont="1"/>
    <xf numFmtId="0" fontId="0" fillId="0" borderId="5" xfId="0" applyBorder="1" applyAlignment="1">
      <alignment horizontal="right"/>
    </xf>
    <xf numFmtId="0" fontId="0" fillId="3" borderId="4" xfId="0" applyFill="1" applyBorder="1" applyAlignment="1">
      <alignment horizontal="right"/>
    </xf>
    <xf numFmtId="165" fontId="0" fillId="0" borderId="0" xfId="0" applyNumberFormat="1"/>
    <xf numFmtId="0" fontId="0" fillId="3" borderId="7" xfId="0" applyFill="1" applyBorder="1" applyAlignment="1">
      <alignment horizontal="right"/>
    </xf>
    <xf numFmtId="0" fontId="6" fillId="0" borderId="0" xfId="0" applyFont="1" applyAlignment="1">
      <alignment horizontal="right"/>
    </xf>
    <xf numFmtId="0" fontId="1" fillId="0" borderId="5" xfId="0" applyFont="1" applyBorder="1"/>
    <xf numFmtId="164" fontId="1" fillId="0" borderId="5" xfId="0" applyNumberFormat="1" applyFont="1" applyBorder="1"/>
    <xf numFmtId="164" fontId="0" fillId="0" borderId="5" xfId="0" applyNumberFormat="1" applyBorder="1" applyAlignment="1">
      <alignment horizontal="right"/>
    </xf>
    <xf numFmtId="0" fontId="1" fillId="0" borderId="8" xfId="0" applyFont="1" applyBorder="1" applyAlignment="1">
      <alignment horizontal="left"/>
    </xf>
    <xf numFmtId="165" fontId="1" fillId="0" borderId="8" xfId="0" applyNumberFormat="1" applyFont="1" applyBorder="1"/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0" fontId="0" fillId="3" borderId="7" xfId="0" applyFill="1" applyBorder="1"/>
    <xf numFmtId="164" fontId="1" fillId="2" borderId="1" xfId="0" applyNumberFormat="1" applyFont="1" applyFill="1" applyBorder="1"/>
    <xf numFmtId="0" fontId="7" fillId="0" borderId="0" xfId="0" applyFont="1"/>
    <xf numFmtId="0" fontId="0" fillId="4" borderId="7" xfId="0" applyFill="1" applyBorder="1"/>
    <xf numFmtId="164" fontId="1" fillId="0" borderId="1" xfId="0" applyNumberFormat="1" applyFont="1" applyBorder="1"/>
    <xf numFmtId="0" fontId="8" fillId="0" borderId="0" xfId="0" applyFont="1"/>
    <xf numFmtId="164" fontId="9" fillId="0" borderId="0" xfId="0" applyNumberFormat="1" applyFont="1"/>
    <xf numFmtId="164" fontId="0" fillId="2" borderId="7" xfId="0" applyNumberFormat="1" applyFill="1" applyBorder="1"/>
    <xf numFmtId="0" fontId="0" fillId="0" borderId="1" xfId="0" applyBorder="1" applyAlignment="1">
      <alignment horizontal="left"/>
    </xf>
    <xf numFmtId="164" fontId="10" fillId="0" borderId="0" xfId="0" applyNumberFormat="1" applyFont="1"/>
    <xf numFmtId="164" fontId="0" fillId="2" borderId="4" xfId="0" applyNumberFormat="1" applyFill="1" applyBorder="1"/>
    <xf numFmtId="0" fontId="0" fillId="0" borderId="5" xfId="0" applyBorder="1"/>
    <xf numFmtId="164" fontId="1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2"/>
  <sheetViews>
    <sheetView tabSelected="1" topLeftCell="A4" zoomScale="107" workbookViewId="0">
      <selection activeCell="P37" sqref="P37"/>
    </sheetView>
  </sheetViews>
  <sheetFormatPr defaultColWidth="14.42578125" defaultRowHeight="15" customHeight="1" x14ac:dyDescent="0.25"/>
  <cols>
    <col min="1" max="1" width="32.28515625" customWidth="1"/>
    <col min="2" max="2" width="9" customWidth="1"/>
    <col min="3" max="3" width="2.140625" customWidth="1"/>
    <col min="4" max="4" width="5" customWidth="1"/>
    <col min="5" max="5" width="15.42578125" customWidth="1"/>
    <col min="6" max="6" width="1.85546875" customWidth="1"/>
    <col min="7" max="7" width="7.140625" customWidth="1"/>
    <col min="8" max="8" width="4.28515625" customWidth="1"/>
    <col min="9" max="9" width="6.28515625" customWidth="1"/>
    <col min="10" max="10" width="17" customWidth="1"/>
    <col min="11" max="11" width="2.140625" customWidth="1"/>
    <col min="12" max="12" width="7.140625" customWidth="1"/>
    <col min="13" max="13" width="11.140625" customWidth="1"/>
    <col min="14" max="14" width="6" customWidth="1"/>
    <col min="15" max="15" width="1.85546875" customWidth="1"/>
    <col min="16" max="16" width="6.140625" customWidth="1"/>
    <col min="17" max="17" width="4.5703125" customWidth="1"/>
    <col min="18" max="18" width="2" customWidth="1"/>
    <col min="19" max="19" width="4.5703125" customWidth="1"/>
    <col min="20" max="20" width="4.28515625" customWidth="1"/>
    <col min="21" max="21" width="4.5703125" customWidth="1"/>
    <col min="22" max="22" width="12.85546875" customWidth="1"/>
    <col min="23" max="26" width="8" customWidth="1"/>
  </cols>
  <sheetData>
    <row r="1" spans="1:22" x14ac:dyDescent="0.25">
      <c r="A1" s="1" t="s">
        <v>0</v>
      </c>
      <c r="B1" s="2" t="s">
        <v>42</v>
      </c>
      <c r="C1" s="2"/>
      <c r="E1" s="2"/>
      <c r="F1" s="2"/>
      <c r="G1" s="2"/>
      <c r="H1" s="3"/>
      <c r="I1" s="4" t="s">
        <v>1</v>
      </c>
      <c r="J1" s="4"/>
      <c r="K1" s="4"/>
      <c r="L1" s="4"/>
      <c r="M1" s="5"/>
    </row>
    <row r="2" spans="1:22" x14ac:dyDescent="0.25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"/>
    </row>
    <row r="3" spans="1:22" x14ac:dyDescent="0.25">
      <c r="A3" t="s">
        <v>3</v>
      </c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5"/>
    </row>
    <row r="4" spans="1:22" x14ac:dyDescent="0.25">
      <c r="A4" s="7" t="s">
        <v>4</v>
      </c>
      <c r="B4" s="8">
        <v>25</v>
      </c>
      <c r="C4" s="9" t="s">
        <v>5</v>
      </c>
      <c r="D4" s="10">
        <v>1</v>
      </c>
      <c r="E4" s="9" t="s">
        <v>6</v>
      </c>
      <c r="F4" s="2"/>
      <c r="G4" s="2"/>
      <c r="H4" s="9"/>
      <c r="I4" s="9"/>
      <c r="J4" s="9"/>
      <c r="K4" s="9"/>
      <c r="L4" s="11">
        <f t="shared" ref="L4:L6" si="0">B4*D4</f>
        <v>25</v>
      </c>
      <c r="M4" s="5"/>
    </row>
    <row r="5" spans="1:22" x14ac:dyDescent="0.25">
      <c r="A5" s="7"/>
      <c r="B5" s="8"/>
      <c r="C5" s="9" t="s">
        <v>5</v>
      </c>
      <c r="D5" s="12">
        <v>0</v>
      </c>
      <c r="E5" s="9" t="s">
        <v>6</v>
      </c>
      <c r="F5" s="2"/>
      <c r="G5" s="2"/>
      <c r="H5" s="9"/>
      <c r="I5" s="9"/>
      <c r="J5" s="9"/>
      <c r="K5" s="9"/>
      <c r="L5" s="11">
        <f t="shared" si="0"/>
        <v>0</v>
      </c>
      <c r="M5" s="5"/>
    </row>
    <row r="6" spans="1:22" x14ac:dyDescent="0.25">
      <c r="A6" s="13" t="s">
        <v>44</v>
      </c>
      <c r="B6" s="14">
        <v>18.600000000000001</v>
      </c>
      <c r="C6" t="s">
        <v>5</v>
      </c>
      <c r="D6" s="15">
        <v>5</v>
      </c>
      <c r="E6" t="s">
        <v>6</v>
      </c>
      <c r="L6" s="11">
        <f t="shared" si="0"/>
        <v>93</v>
      </c>
      <c r="M6" s="5"/>
      <c r="N6" s="14"/>
    </row>
    <row r="7" spans="1:22" x14ac:dyDescent="0.25">
      <c r="A7" s="13" t="s">
        <v>8</v>
      </c>
      <c r="B7" s="14">
        <v>10</v>
      </c>
      <c r="C7" t="s">
        <v>5</v>
      </c>
      <c r="D7" s="16">
        <v>5</v>
      </c>
      <c r="E7" s="14" t="s">
        <v>46</v>
      </c>
      <c r="F7" s="17" t="s">
        <v>9</v>
      </c>
      <c r="G7" s="18">
        <f>B7*D7</f>
        <v>50</v>
      </c>
      <c r="H7" t="s">
        <v>10</v>
      </c>
      <c r="I7" s="19">
        <v>60</v>
      </c>
      <c r="J7" s="19" t="s">
        <v>11</v>
      </c>
      <c r="K7" s="19"/>
      <c r="L7" s="11">
        <f>SUM(G7,I7)</f>
        <v>110</v>
      </c>
      <c r="M7" s="5"/>
      <c r="N7" s="14"/>
      <c r="Q7" s="14"/>
      <c r="R7" s="17"/>
      <c r="S7" s="14"/>
      <c r="U7" s="14"/>
    </row>
    <row r="8" spans="1:22" x14ac:dyDescent="0.25">
      <c r="A8" s="13" t="s">
        <v>12</v>
      </c>
      <c r="B8" s="9"/>
      <c r="C8" s="7"/>
      <c r="D8" s="7"/>
      <c r="E8" s="7"/>
      <c r="F8" s="7"/>
      <c r="G8" s="7"/>
      <c r="H8" s="7"/>
      <c r="I8" s="7"/>
      <c r="J8" s="7"/>
      <c r="K8" s="7"/>
      <c r="L8" s="20">
        <v>0</v>
      </c>
      <c r="M8" s="5"/>
      <c r="N8" s="1"/>
      <c r="O8" s="1"/>
      <c r="P8" s="1"/>
      <c r="Q8" s="1"/>
      <c r="R8" s="1"/>
      <c r="S8" s="1"/>
    </row>
    <row r="9" spans="1:22" x14ac:dyDescent="0.25">
      <c r="A9" s="13" t="s">
        <v>13</v>
      </c>
      <c r="B9" s="19"/>
      <c r="C9" s="8"/>
      <c r="D9" s="8"/>
      <c r="E9" s="8"/>
      <c r="F9" s="8"/>
      <c r="G9" s="8"/>
      <c r="H9" s="8"/>
      <c r="I9" s="8"/>
      <c r="J9" s="8"/>
      <c r="K9" s="8"/>
      <c r="L9" s="20">
        <v>10</v>
      </c>
      <c r="M9" s="5"/>
      <c r="N9" s="1"/>
      <c r="O9" s="1"/>
      <c r="P9" s="1"/>
      <c r="Q9" s="1"/>
      <c r="R9" s="1"/>
      <c r="S9" s="1"/>
      <c r="V9" s="14"/>
    </row>
    <row r="10" spans="1:22" x14ac:dyDescent="0.25">
      <c r="A10" s="1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1">
        <f>SUM(L4:L9)</f>
        <v>238</v>
      </c>
      <c r="N10" s="22"/>
      <c r="O10" s="22"/>
      <c r="P10" s="22"/>
      <c r="Q10" s="22"/>
      <c r="R10" s="22"/>
      <c r="S10" s="22"/>
    </row>
    <row r="11" spans="1:22" x14ac:dyDescent="0.25">
      <c r="M11" s="5"/>
      <c r="N11" s="22"/>
      <c r="O11" s="22"/>
      <c r="P11" s="22"/>
      <c r="Q11" s="22"/>
      <c r="R11" s="22"/>
      <c r="S11" s="22"/>
    </row>
    <row r="12" spans="1:22" x14ac:dyDescent="0.25">
      <c r="A12" s="1" t="s">
        <v>15</v>
      </c>
      <c r="M12" s="5"/>
      <c r="N12" s="22"/>
      <c r="O12" s="22"/>
      <c r="P12" s="22"/>
      <c r="Q12" s="22"/>
      <c r="R12" s="22"/>
      <c r="S12" s="22"/>
    </row>
    <row r="13" spans="1:22" x14ac:dyDescent="0.25">
      <c r="A13" s="13" t="s">
        <v>16</v>
      </c>
      <c r="L13" s="23"/>
      <c r="M13" s="5"/>
      <c r="N13" s="22"/>
      <c r="O13" s="22"/>
      <c r="P13" s="22"/>
      <c r="Q13" s="22"/>
      <c r="R13" s="22"/>
      <c r="S13" s="22"/>
    </row>
    <row r="14" spans="1:22" x14ac:dyDescent="0.25">
      <c r="A14" s="7" t="s">
        <v>43</v>
      </c>
      <c r="B14" s="8">
        <v>40</v>
      </c>
      <c r="C14" s="9" t="s">
        <v>5</v>
      </c>
      <c r="D14" s="10">
        <v>0</v>
      </c>
      <c r="E14" s="9" t="s">
        <v>17</v>
      </c>
      <c r="F14" s="1" t="s">
        <v>9</v>
      </c>
      <c r="G14" s="18">
        <f t="shared" ref="G14:G15" si="1">B14*D14</f>
        <v>0</v>
      </c>
      <c r="H14" s="8" t="s">
        <v>5</v>
      </c>
      <c r="I14" s="15">
        <v>0</v>
      </c>
      <c r="J14" s="14" t="s">
        <v>18</v>
      </c>
      <c r="L14" s="18">
        <f t="shared" ref="L14:L15" si="2">G14*I14</f>
        <v>0</v>
      </c>
      <c r="M14" s="5"/>
      <c r="N14" s="22"/>
      <c r="O14" s="22"/>
      <c r="P14" s="22"/>
      <c r="Q14" s="22"/>
      <c r="R14" s="22"/>
      <c r="S14" s="22"/>
    </row>
    <row r="15" spans="1:22" x14ac:dyDescent="0.25">
      <c r="A15" s="7" t="s">
        <v>19</v>
      </c>
      <c r="B15" s="8">
        <v>25</v>
      </c>
      <c r="C15" s="9" t="s">
        <v>7</v>
      </c>
      <c r="D15" s="12">
        <v>0</v>
      </c>
      <c r="E15" s="9" t="s">
        <v>6</v>
      </c>
      <c r="F15" s="1" t="s">
        <v>9</v>
      </c>
      <c r="G15" s="18">
        <f t="shared" si="1"/>
        <v>0</v>
      </c>
      <c r="H15" s="8" t="s">
        <v>5</v>
      </c>
      <c r="I15" s="15">
        <v>0</v>
      </c>
      <c r="J15" s="14" t="s">
        <v>18</v>
      </c>
      <c r="L15" s="18">
        <f t="shared" si="2"/>
        <v>0</v>
      </c>
      <c r="M15" s="5"/>
      <c r="N15" s="22"/>
      <c r="O15" s="22"/>
      <c r="Q15" s="22"/>
      <c r="R15" s="22"/>
      <c r="S15" s="22"/>
    </row>
    <row r="16" spans="1:22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24">
        <v>580</v>
      </c>
      <c r="M16" s="25"/>
      <c r="N16" s="26"/>
      <c r="O16" s="22"/>
      <c r="Q16" s="1"/>
      <c r="R16" s="22"/>
      <c r="S16" s="22"/>
    </row>
    <row r="17" spans="1:20" x14ac:dyDescent="0.25">
      <c r="A17" t="s">
        <v>47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4">
        <v>50</v>
      </c>
      <c r="M17" s="27"/>
      <c r="N17" s="28"/>
      <c r="O17" s="22"/>
      <c r="Q17" s="1"/>
      <c r="R17" s="22"/>
      <c r="S17" s="22"/>
    </row>
    <row r="18" spans="1:20" x14ac:dyDescent="0.25">
      <c r="A18" s="13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4">
        <v>100</v>
      </c>
      <c r="M18" s="27"/>
      <c r="N18" s="28"/>
      <c r="O18" s="22"/>
      <c r="Q18" s="1"/>
      <c r="R18" s="22"/>
      <c r="S18" s="22"/>
    </row>
    <row r="19" spans="1:20" x14ac:dyDescent="0.25">
      <c r="A19" t="s">
        <v>21</v>
      </c>
      <c r="B19" s="8">
        <v>45</v>
      </c>
      <c r="C19" s="19" t="s">
        <v>5</v>
      </c>
      <c r="D19" s="12">
        <v>6</v>
      </c>
      <c r="E19" s="14" t="s">
        <v>6</v>
      </c>
      <c r="F19" s="6" t="s">
        <v>9</v>
      </c>
      <c r="G19" s="11">
        <f>B19*D19</f>
        <v>270</v>
      </c>
      <c r="H19" s="8" t="s">
        <v>5</v>
      </c>
      <c r="I19" s="12">
        <v>4</v>
      </c>
      <c r="J19" s="14" t="s">
        <v>22</v>
      </c>
      <c r="K19" s="14"/>
      <c r="L19" s="11">
        <f>G19*I19</f>
        <v>1080</v>
      </c>
      <c r="M19" s="5"/>
      <c r="N19" s="29"/>
      <c r="O19" s="29"/>
      <c r="Q19" s="29"/>
      <c r="R19" s="29"/>
      <c r="S19" s="29"/>
    </row>
    <row r="20" spans="1:20" x14ac:dyDescent="0.25">
      <c r="A20" s="13" t="s">
        <v>23</v>
      </c>
      <c r="B20" s="8">
        <f t="shared" ref="B20:B21" si="3">L6</f>
        <v>93</v>
      </c>
      <c r="C20" s="19" t="s">
        <v>24</v>
      </c>
      <c r="D20" s="8"/>
      <c r="E20" s="8"/>
      <c r="F20" s="8"/>
      <c r="G20" s="8"/>
      <c r="H20" s="8" t="s">
        <v>5</v>
      </c>
      <c r="I20" s="30">
        <v>4</v>
      </c>
      <c r="J20" s="14" t="s">
        <v>22</v>
      </c>
      <c r="K20" s="14"/>
      <c r="L20" s="11">
        <f t="shared" ref="L20:L23" si="4">B20*I20</f>
        <v>372</v>
      </c>
      <c r="M20" s="5"/>
      <c r="N20" s="29"/>
      <c r="O20" s="29"/>
      <c r="Q20" s="29"/>
      <c r="R20" s="29"/>
      <c r="S20" s="29"/>
    </row>
    <row r="21" spans="1:20" ht="15.75" customHeight="1" x14ac:dyDescent="0.25">
      <c r="A21" s="13" t="s">
        <v>25</v>
      </c>
      <c r="B21" s="8">
        <f t="shared" si="3"/>
        <v>110</v>
      </c>
      <c r="C21" s="19" t="s">
        <v>26</v>
      </c>
      <c r="D21" s="8"/>
      <c r="E21" s="8"/>
      <c r="F21" s="8"/>
      <c r="G21" s="8"/>
      <c r="H21" s="8" t="s">
        <v>5</v>
      </c>
      <c r="I21" s="31">
        <v>4</v>
      </c>
      <c r="J21" s="14" t="s">
        <v>22</v>
      </c>
      <c r="K21" s="14"/>
      <c r="L21" s="11">
        <f t="shared" si="4"/>
        <v>440</v>
      </c>
      <c r="M21" s="5"/>
      <c r="N21" s="29"/>
      <c r="O21" s="29"/>
      <c r="Q21" s="29"/>
      <c r="R21" s="29"/>
      <c r="S21" s="29"/>
      <c r="T21" s="32"/>
    </row>
    <row r="22" spans="1:20" ht="15.75" customHeight="1" x14ac:dyDescent="0.25">
      <c r="A22" s="13" t="s">
        <v>27</v>
      </c>
      <c r="B22" s="8">
        <f>L6</f>
        <v>93</v>
      </c>
      <c r="C22" s="19" t="s">
        <v>24</v>
      </c>
      <c r="D22" s="8"/>
      <c r="E22" s="8"/>
      <c r="F22" s="8"/>
      <c r="G22" s="8"/>
      <c r="H22" s="8" t="s">
        <v>5</v>
      </c>
      <c r="I22" s="12">
        <v>4</v>
      </c>
      <c r="J22" s="14" t="s">
        <v>28</v>
      </c>
      <c r="K22" s="14"/>
      <c r="L22" s="11">
        <f t="shared" si="4"/>
        <v>372</v>
      </c>
      <c r="M22" s="5"/>
      <c r="N22" s="29"/>
      <c r="O22" s="29"/>
      <c r="Q22" s="29"/>
      <c r="R22" s="29"/>
      <c r="S22" s="29"/>
    </row>
    <row r="23" spans="1:20" ht="15.75" customHeight="1" x14ac:dyDescent="0.25">
      <c r="A23" s="13" t="s">
        <v>29</v>
      </c>
      <c r="B23" s="8">
        <f>G7</f>
        <v>50</v>
      </c>
      <c r="C23" s="19" t="s">
        <v>26</v>
      </c>
      <c r="D23" s="8"/>
      <c r="E23" s="8"/>
      <c r="F23" s="8"/>
      <c r="G23" s="8"/>
      <c r="H23" s="8" t="s">
        <v>5</v>
      </c>
      <c r="I23" s="30">
        <v>4</v>
      </c>
      <c r="J23" s="14" t="s">
        <v>28</v>
      </c>
      <c r="K23" s="14"/>
      <c r="L23" s="11">
        <f t="shared" si="4"/>
        <v>200</v>
      </c>
      <c r="M23" s="5"/>
      <c r="N23" s="29"/>
      <c r="O23" s="29"/>
      <c r="Q23" s="29"/>
      <c r="R23" s="29"/>
      <c r="S23" s="29"/>
      <c r="T23" s="32"/>
    </row>
    <row r="24" spans="1:20" ht="15.75" customHeight="1" x14ac:dyDescent="0.25">
      <c r="A24" s="13" t="s">
        <v>48</v>
      </c>
      <c r="B24" s="8"/>
      <c r="C24" s="19"/>
      <c r="D24" s="8"/>
      <c r="E24" s="8"/>
      <c r="F24" s="8"/>
      <c r="G24" s="8"/>
      <c r="H24" s="14"/>
      <c r="I24" s="8"/>
      <c r="J24" s="14"/>
      <c r="K24" s="14"/>
      <c r="L24" s="20">
        <v>10</v>
      </c>
      <c r="M24" s="5"/>
      <c r="N24" s="34"/>
      <c r="O24" s="29"/>
      <c r="Q24" s="29"/>
      <c r="R24" s="29"/>
      <c r="S24" s="29"/>
      <c r="T24" s="32"/>
    </row>
    <row r="25" spans="1:20" ht="15.75" customHeight="1" x14ac:dyDescent="0.25">
      <c r="A25" s="13" t="s">
        <v>49</v>
      </c>
      <c r="B25" s="14"/>
      <c r="C25" s="8"/>
      <c r="D25" s="14"/>
      <c r="E25" s="14"/>
      <c r="F25" s="14"/>
      <c r="G25" s="14"/>
      <c r="H25" s="8"/>
      <c r="I25" s="14"/>
      <c r="J25" s="14"/>
      <c r="K25" s="14"/>
      <c r="L25" s="24">
        <v>20</v>
      </c>
      <c r="M25" s="5"/>
      <c r="N25" s="29"/>
      <c r="O25" s="29"/>
      <c r="P25" s="29"/>
      <c r="Q25" s="29"/>
      <c r="R25" s="29"/>
      <c r="S25" s="29"/>
    </row>
    <row r="26" spans="1:20" ht="15.75" customHeight="1" x14ac:dyDescent="0.25">
      <c r="A26" s="13" t="s">
        <v>51</v>
      </c>
      <c r="B26" s="14"/>
      <c r="C26" s="8"/>
      <c r="D26" s="14"/>
      <c r="E26" s="14"/>
      <c r="F26" s="14"/>
      <c r="G26" s="14"/>
      <c r="H26" s="8"/>
      <c r="I26" s="14"/>
      <c r="J26" s="14"/>
      <c r="K26" s="14"/>
      <c r="L26" s="24">
        <v>100</v>
      </c>
      <c r="M26" s="5"/>
      <c r="N26" s="29"/>
      <c r="O26" s="29"/>
      <c r="P26" s="29"/>
      <c r="Q26" s="29"/>
      <c r="R26" s="29"/>
      <c r="S26" s="29"/>
    </row>
    <row r="27" spans="1:20" ht="15.75" customHeight="1" x14ac:dyDescent="0.25">
      <c r="A27" s="13" t="s">
        <v>52</v>
      </c>
      <c r="B27" s="14"/>
      <c r="C27" s="8"/>
      <c r="D27" s="14"/>
      <c r="E27" s="14"/>
      <c r="F27" s="14"/>
      <c r="G27" s="14"/>
      <c r="H27" s="8"/>
      <c r="I27" s="14"/>
      <c r="J27" s="14"/>
      <c r="K27" s="14"/>
      <c r="L27" s="24">
        <v>90</v>
      </c>
      <c r="M27" s="5"/>
      <c r="N27" s="29"/>
      <c r="O27" s="29"/>
      <c r="P27" s="29"/>
      <c r="Q27" s="29"/>
      <c r="R27" s="29"/>
      <c r="S27" s="29"/>
    </row>
    <row r="28" spans="1:20" ht="15.75" customHeight="1" x14ac:dyDescent="0.25">
      <c r="A28" s="13" t="s">
        <v>50</v>
      </c>
      <c r="B28" s="19"/>
      <c r="C28" s="8"/>
      <c r="D28" s="8"/>
      <c r="E28" s="8"/>
      <c r="F28" s="8"/>
      <c r="G28" s="8"/>
      <c r="H28" s="8"/>
      <c r="I28" s="8"/>
      <c r="J28" s="8"/>
      <c r="K28" s="8"/>
      <c r="L28" s="20">
        <v>120</v>
      </c>
      <c r="M28" s="5"/>
      <c r="N28" s="29"/>
      <c r="O28" s="29"/>
      <c r="R28" s="29"/>
      <c r="S28" s="29"/>
    </row>
    <row r="29" spans="1:20" ht="15.75" customHeight="1" x14ac:dyDescent="0.25">
      <c r="A29" s="35" t="s">
        <v>14</v>
      </c>
      <c r="B29" s="36">
        <f>SUM(L14:L28)</f>
        <v>3534</v>
      </c>
      <c r="C29" s="37" t="s">
        <v>30</v>
      </c>
      <c r="D29" s="3">
        <v>6</v>
      </c>
      <c r="E29" s="38" t="s">
        <v>31</v>
      </c>
      <c r="F29" s="23"/>
      <c r="G29" s="23"/>
      <c r="H29" s="23"/>
      <c r="I29" s="23"/>
      <c r="J29" s="23"/>
      <c r="K29" s="23"/>
      <c r="L29" s="23"/>
      <c r="M29" s="39">
        <f>B29/D29</f>
        <v>589</v>
      </c>
    </row>
    <row r="30" spans="1:20" ht="15.75" customHeight="1" x14ac:dyDescent="0.25">
      <c r="A30" s="40" t="s">
        <v>32</v>
      </c>
      <c r="B30" s="7"/>
      <c r="C30" s="7"/>
      <c r="D30" s="33"/>
      <c r="E30" s="7"/>
      <c r="F30" s="7"/>
      <c r="G30" s="7"/>
      <c r="H30" s="7"/>
      <c r="I30" s="7"/>
      <c r="J30" s="7"/>
      <c r="K30" s="7"/>
      <c r="L30" s="7"/>
      <c r="M30" s="41">
        <f>SUM(M10,M29)</f>
        <v>827</v>
      </c>
      <c r="N30" s="9" t="s">
        <v>33</v>
      </c>
      <c r="O30" s="7"/>
      <c r="P30" s="42"/>
      <c r="Q30" s="42"/>
      <c r="R30" s="42"/>
      <c r="S30" s="42"/>
      <c r="T30" s="8"/>
    </row>
    <row r="31" spans="1:20" ht="15.75" customHeight="1" x14ac:dyDescent="0.25">
      <c r="A31" s="40" t="s">
        <v>34</v>
      </c>
      <c r="D31" s="43"/>
      <c r="M31" s="44">
        <v>508.17</v>
      </c>
      <c r="N31" s="45"/>
      <c r="O31" s="1"/>
      <c r="T31" s="14"/>
    </row>
    <row r="32" spans="1:20" ht="15.75" customHeight="1" x14ac:dyDescent="0.25">
      <c r="A32" s="40" t="s">
        <v>35</v>
      </c>
      <c r="B32" s="32">
        <v>4</v>
      </c>
      <c r="C32" t="s">
        <v>5</v>
      </c>
      <c r="D32" s="15">
        <v>8</v>
      </c>
      <c r="E32" t="s">
        <v>6</v>
      </c>
      <c r="F32" s="13" t="s">
        <v>9</v>
      </c>
      <c r="G32" s="32">
        <f>B32*D32</f>
        <v>32</v>
      </c>
      <c r="H32" s="13" t="s">
        <v>10</v>
      </c>
      <c r="I32" s="46">
        <v>0.96</v>
      </c>
      <c r="J32" s="13" t="s">
        <v>36</v>
      </c>
      <c r="M32" s="47">
        <f>G32+I32</f>
        <v>32.96</v>
      </c>
      <c r="N32" s="32"/>
      <c r="T32" s="14"/>
    </row>
    <row r="33" spans="1:20" ht="15.75" customHeight="1" x14ac:dyDescent="0.25">
      <c r="A33" s="40" t="s">
        <v>37</v>
      </c>
      <c r="B33" s="13" t="s">
        <v>45</v>
      </c>
      <c r="M33" s="44">
        <v>25</v>
      </c>
      <c r="T33" s="14"/>
    </row>
    <row r="34" spans="1:20" ht="15.75" customHeight="1" x14ac:dyDescent="0.25">
      <c r="A34" s="1" t="s">
        <v>38</v>
      </c>
      <c r="M34" s="21">
        <f>SUM(M30,M31,M32,M33)</f>
        <v>1393.13</v>
      </c>
      <c r="N34" s="48"/>
      <c r="O34" s="48"/>
      <c r="T34" s="17"/>
    </row>
    <row r="35" spans="1:20" ht="15.75" customHeight="1" x14ac:dyDescent="0.25">
      <c r="A35" s="7" t="s">
        <v>39</v>
      </c>
      <c r="B35" s="14"/>
      <c r="C35" s="49"/>
      <c r="D35" s="14"/>
      <c r="E35" s="14"/>
      <c r="F35" s="14"/>
      <c r="G35" s="14"/>
      <c r="H35" s="14"/>
      <c r="I35" s="14"/>
      <c r="J35" s="50">
        <v>0</v>
      </c>
      <c r="K35" s="13" t="s">
        <v>30</v>
      </c>
      <c r="L35" s="51">
        <f>D29</f>
        <v>6</v>
      </c>
      <c r="M35" s="21">
        <f>J35/L35</f>
        <v>0</v>
      </c>
      <c r="N35" s="52"/>
      <c r="O35" s="14"/>
    </row>
    <row r="36" spans="1:20" ht="15.75" customHeight="1" x14ac:dyDescent="0.25">
      <c r="A36" s="7"/>
      <c r="M36" s="21">
        <f>SUM(M34-M35)</f>
        <v>1393.13</v>
      </c>
      <c r="N36" s="14"/>
      <c r="O36" s="14"/>
      <c r="P36" s="1"/>
      <c r="Q36" s="1"/>
    </row>
    <row r="37" spans="1:20" ht="15.75" customHeight="1" x14ac:dyDescent="0.25">
      <c r="A37" s="30" t="s">
        <v>40</v>
      </c>
      <c r="B37" s="23"/>
      <c r="C37" s="23"/>
      <c r="D37" s="23"/>
      <c r="E37" s="23"/>
      <c r="F37" s="23"/>
      <c r="G37" s="23"/>
      <c r="H37" s="23"/>
      <c r="I37" s="23"/>
      <c r="J37" s="53">
        <v>0</v>
      </c>
      <c r="K37" s="54" t="s">
        <v>30</v>
      </c>
      <c r="L37" s="51">
        <f>D29</f>
        <v>6</v>
      </c>
      <c r="M37" s="21">
        <f>SUM(J37/L37)</f>
        <v>0</v>
      </c>
      <c r="N37" s="1"/>
      <c r="O37" s="1"/>
    </row>
    <row r="38" spans="1:20" ht="15.75" customHeight="1" x14ac:dyDescent="0.25">
      <c r="A38" s="1"/>
      <c r="M38" s="55">
        <f>SUM(M36-M37)</f>
        <v>1393.13</v>
      </c>
      <c r="P38" s="1"/>
      <c r="Q38" s="1"/>
    </row>
    <row r="39" spans="1:20" ht="15.75" customHeight="1" x14ac:dyDescent="0.25"/>
    <row r="40" spans="1:20" ht="15.75" customHeight="1" x14ac:dyDescent="0.25"/>
    <row r="41" spans="1:20" ht="15.75" customHeight="1" x14ac:dyDescent="0.25"/>
    <row r="42" spans="1:20" ht="15.75" customHeight="1" x14ac:dyDescent="0.25"/>
    <row r="43" spans="1:20" ht="15.75" customHeight="1" x14ac:dyDescent="0.25"/>
    <row r="44" spans="1:20" ht="15.75" customHeight="1" x14ac:dyDescent="0.25"/>
    <row r="45" spans="1:20" ht="15.75" customHeight="1" x14ac:dyDescent="0.25"/>
    <row r="46" spans="1:20" ht="15.75" customHeight="1" x14ac:dyDescent="0.25"/>
    <row r="47" spans="1:20" ht="15.75" customHeight="1" x14ac:dyDescent="0.25"/>
    <row r="48" spans="1:2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ageMargins left="0.7" right="0.7" top="0.75" bottom="0.75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  <col min="7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  <col min="7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Ernsberger</dc:creator>
  <cp:lastModifiedBy>Greg Ernsberger</cp:lastModifiedBy>
  <cp:lastPrinted>2024-04-04T18:20:56Z</cp:lastPrinted>
  <dcterms:created xsi:type="dcterms:W3CDTF">2021-01-06T22:12:09Z</dcterms:created>
  <dcterms:modified xsi:type="dcterms:W3CDTF">2024-04-12T05:00:40Z</dcterms:modified>
</cp:coreProperties>
</file>